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aryfreiberg/Gary/GAP Improvements/02 Development/DFMA/"/>
    </mc:Choice>
  </mc:AlternateContent>
  <bookViews>
    <workbookView xWindow="7200" yWindow="2540" windowWidth="25600" windowHeight="20180"/>
  </bookViews>
  <sheets>
    <sheet name="Stanford DFA Calculator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1" l="1"/>
  <c r="O5" i="1"/>
  <c r="A6" i="1"/>
  <c r="M6" i="1"/>
  <c r="O6" i="1"/>
  <c r="A7" i="1"/>
  <c r="M7" i="1"/>
  <c r="O7" i="1"/>
  <c r="A8" i="1"/>
  <c r="M8" i="1"/>
  <c r="O8" i="1"/>
  <c r="A9" i="1"/>
  <c r="M9" i="1"/>
  <c r="O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N35" i="1"/>
  <c r="O35" i="1"/>
  <c r="P35" i="1"/>
  <c r="M39" i="1"/>
  <c r="M40" i="1"/>
  <c r="M41" i="1"/>
  <c r="M42" i="1"/>
  <c r="M43" i="1"/>
  <c r="M44" i="1"/>
  <c r="M45" i="1"/>
  <c r="M46" i="1"/>
</calcChain>
</file>

<file path=xl/sharedStrings.xml><?xml version="1.0" encoding="utf-8"?>
<sst xmlns="http://schemas.openxmlformats.org/spreadsheetml/2006/main" count="90" uniqueCount="81">
  <si>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</si>
  <si>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</si>
  <si>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</si>
  <si>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</si>
  <si>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</si>
  <si>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</si>
  <si>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</si>
  <si>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</si>
  <si>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</si>
  <si>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</si>
  <si>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</si>
  <si>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</si>
  <si>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</si>
  <si>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</si>
  <si>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</si>
  <si>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hand.</t>
  </si>
  <si>
    <t>size</t>
  </si>
  <si>
    <t>thick.</t>
  </si>
  <si>
    <t>insert.</t>
  </si>
  <si>
    <t>end to</t>
  </si>
  <si>
    <t>inset.</t>
  </si>
  <si>
    <t>fastn.</t>
  </si>
  <si>
    <t>time/</t>
  </si>
  <si>
    <t>no. of</t>
  </si>
  <si>
    <t>repet.</t>
  </si>
  <si>
    <t xml:space="preserve">insert </t>
  </si>
  <si>
    <t>eliminate</t>
  </si>
  <si>
    <t>Part/Operation</t>
  </si>
  <si>
    <t>cond.</t>
  </si>
  <si>
    <t>align.</t>
  </si>
  <si>
    <t>end</t>
  </si>
  <si>
    <t>direc.</t>
  </si>
  <si>
    <t>clear.</t>
  </si>
  <si>
    <t>proc</t>
  </si>
  <si>
    <t>oper.</t>
  </si>
  <si>
    <t>reps.</t>
  </si>
  <si>
    <t>time</t>
  </si>
  <si>
    <t>part?</t>
  </si>
  <si>
    <t>Description</t>
  </si>
  <si>
    <t>(T op)</t>
  </si>
  <si>
    <t>(Nrep)</t>
  </si>
  <si>
    <t xml:space="preserve"> K * L</t>
  </si>
  <si>
    <t>0 = no,</t>
  </si>
  <si>
    <t>1 = yes</t>
  </si>
  <si>
    <t>handle</t>
  </si>
  <si>
    <t>Core</t>
  </si>
  <si>
    <t>Cap</t>
  </si>
  <si>
    <t>Flip sub-assy</t>
  </si>
  <si>
    <t>Tip</t>
  </si>
  <si>
    <t>TOP</t>
  </si>
  <si>
    <t>TAT</t>
  </si>
  <si>
    <t>NUP</t>
  </si>
  <si>
    <t>Step 1:</t>
  </si>
  <si>
    <t>Draw the Assembly Sequence Diagram</t>
  </si>
  <si>
    <t>Summary Statistics</t>
  </si>
  <si>
    <t>Step 2:</t>
  </si>
  <si>
    <t>List Parts &amp; operations in order (left column)</t>
  </si>
  <si>
    <t>= number of unique parts</t>
  </si>
  <si>
    <t>Step 3:</t>
  </si>
  <si>
    <t>Enter times from Estimated DFA Time Chart</t>
  </si>
  <si>
    <t>= total no. of operations</t>
  </si>
  <si>
    <t>Step 4:</t>
  </si>
  <si>
    <t>Sum  time per part/oper. in column K</t>
  </si>
  <si>
    <t>= total assembly time</t>
  </si>
  <si>
    <t>Enter no. of repetitions for each operation in col. L</t>
  </si>
  <si>
    <t>NP</t>
  </si>
  <si>
    <t>= no. of parts = sumprod.(L,N)</t>
  </si>
  <si>
    <t>Enter K*L in col. M</t>
  </si>
  <si>
    <t>Tavg</t>
  </si>
  <si>
    <t>= avg time/operation = TAT/(sumRep)</t>
  </si>
  <si>
    <t>Step 5:</t>
  </si>
  <si>
    <t>Enter a 1 in col. N if a part was inserted during operation</t>
  </si>
  <si>
    <t>Pmin</t>
  </si>
  <si>
    <t xml:space="preserve"> =min # parts = NP - sumprod.(L,N,O)</t>
  </si>
  <si>
    <t>Enter a 1 in col. O if part or operation can be eliminated</t>
  </si>
  <si>
    <t>AR</t>
  </si>
  <si>
    <t>= Assembly rating = 2.35 * NP /TAT</t>
  </si>
  <si>
    <t>Step 6:</t>
  </si>
  <si>
    <t>Calculate Summary Statistics</t>
  </si>
  <si>
    <t>PE</t>
  </si>
  <si>
    <t>= Part Effciency = Pmin/NP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</si>
</sst>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Geneva"/>
    </font>
    <font>
      <sz val="9"/>
      <name val="Times"/>
    </font>
    <font>
      <b/>
      <sz val="9"/>
      <name val="Times"/>
    </font>
  </fonts>
  <fills count="3">
    <fill>
      <patternFill patternType="none"/>
    </fill>
    <fill>
      <patternFill patternType="gray125"/>
    </fill>
    <fill>
      <patternFill patternType="gray06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164" fontId="1" fillId="0" borderId="3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Border="1"/>
    <xf numFmtId="0" fontId="1" fillId="0" borderId="3" xfId="0" applyFont="1" applyBorder="1"/>
    <xf numFmtId="0" fontId="1" fillId="2" borderId="3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tabSelected="1" zoomScale="150" zoomScaleNormal="150" zoomScalePageLayoutView="150" workbookViewId="0">
      <selection activeCell="C22" sqref="C22"/>
    </sheetView>
  </sheetViews>
  <sheetFormatPr baseColWidth="10" defaultColWidth="11.42578125" defaultRowHeight="14" x14ac:dyDescent="0.2"/>
  <cols>
    <col min="1" max="1" width="1.5703125" customWidth="1"/>
    <col min="2" max="2" width="9.42578125" bestFit="1" customWidth="1"/>
    <col min="3" max="17" width="5.7109375" style="5" customWidth="1"/>
  </cols>
  <sheetData>
    <row r="1" spans="1:18" x14ac:dyDescent="0.2">
      <c r="B1" s="2"/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1"/>
    </row>
    <row r="2" spans="1:18" x14ac:dyDescent="0.2">
      <c r="B2" s="2"/>
      <c r="C2" s="7" t="s">
        <v>15</v>
      </c>
      <c r="D2" s="7" t="s">
        <v>16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18</v>
      </c>
      <c r="J2" s="7" t="s">
        <v>18</v>
      </c>
      <c r="K2" s="7" t="s">
        <v>21</v>
      </c>
      <c r="L2" s="7" t="s">
        <v>21</v>
      </c>
      <c r="M2" s="16" t="s">
        <v>22</v>
      </c>
      <c r="N2" s="7" t="s">
        <v>23</v>
      </c>
      <c r="O2" s="7" t="s">
        <v>24</v>
      </c>
      <c r="P2" s="7" t="s">
        <v>25</v>
      </c>
      <c r="Q2" s="7" t="s">
        <v>26</v>
      </c>
      <c r="R2" s="1"/>
    </row>
    <row r="3" spans="1:18" x14ac:dyDescent="0.2">
      <c r="A3" s="18"/>
      <c r="B3" s="12" t="s">
        <v>27</v>
      </c>
      <c r="C3" s="7" t="s">
        <v>28</v>
      </c>
      <c r="D3" s="7"/>
      <c r="E3" s="7"/>
      <c r="F3" s="7" t="s">
        <v>29</v>
      </c>
      <c r="G3" s="7" t="s">
        <v>30</v>
      </c>
      <c r="H3" s="7" t="s">
        <v>31</v>
      </c>
      <c r="I3" s="7" t="s">
        <v>28</v>
      </c>
      <c r="J3" s="7" t="s">
        <v>32</v>
      </c>
      <c r="K3" s="7"/>
      <c r="L3" s="7" t="s">
        <v>33</v>
      </c>
      <c r="M3" s="16" t="s">
        <v>34</v>
      </c>
      <c r="N3" s="7" t="s">
        <v>35</v>
      </c>
      <c r="O3" s="7" t="s">
        <v>36</v>
      </c>
      <c r="P3" s="7" t="s">
        <v>37</v>
      </c>
      <c r="Q3" s="7" t="s">
        <v>37</v>
      </c>
      <c r="R3" s="1"/>
    </row>
    <row r="4" spans="1:18" x14ac:dyDescent="0.2">
      <c r="A4" s="18"/>
      <c r="B4" s="13" t="s">
        <v>38</v>
      </c>
      <c r="C4" s="8"/>
      <c r="D4" s="8"/>
      <c r="E4" s="8"/>
      <c r="F4" s="8"/>
      <c r="G4" s="8" t="s">
        <v>29</v>
      </c>
      <c r="H4" s="8"/>
      <c r="I4" s="8"/>
      <c r="J4" s="8"/>
      <c r="K4" s="8"/>
      <c r="L4" s="8"/>
      <c r="M4" s="17" t="s">
        <v>39</v>
      </c>
      <c r="N4" s="8" t="s">
        <v>40</v>
      </c>
      <c r="O4" s="8" t="s">
        <v>41</v>
      </c>
      <c r="P4" s="10" t="s">
        <v>42</v>
      </c>
      <c r="Q4" s="11" t="s">
        <v>43</v>
      </c>
      <c r="R4" s="1"/>
    </row>
    <row r="5" spans="1:18" x14ac:dyDescent="0.2">
      <c r="A5" s="19">
        <v>1</v>
      </c>
      <c r="B5" s="21" t="s">
        <v>44</v>
      </c>
      <c r="C5" s="22"/>
      <c r="D5" s="22">
        <v>0.1</v>
      </c>
      <c r="E5" s="22"/>
      <c r="F5" s="22">
        <v>0.25</v>
      </c>
      <c r="G5" s="22">
        <v>1</v>
      </c>
      <c r="H5" s="22">
        <v>0.6</v>
      </c>
      <c r="I5" s="22">
        <v>2.25</v>
      </c>
      <c r="J5" s="23"/>
      <c r="K5" s="22"/>
      <c r="L5" s="22"/>
      <c r="M5" s="20">
        <f>SUM(C5:L5)</f>
        <v>4.2</v>
      </c>
      <c r="N5" s="22">
        <v>1</v>
      </c>
      <c r="O5" s="20">
        <f>N5*M5</f>
        <v>4.2</v>
      </c>
      <c r="P5" s="22">
        <v>1</v>
      </c>
      <c r="Q5" s="22">
        <v>0</v>
      </c>
      <c r="R5" s="1"/>
    </row>
    <row r="6" spans="1:18" x14ac:dyDescent="0.2">
      <c r="A6" s="19">
        <f t="shared" ref="A6:A34" si="0">1+A5</f>
        <v>2</v>
      </c>
      <c r="B6" s="21" t="s">
        <v>45</v>
      </c>
      <c r="C6" s="22"/>
      <c r="D6" s="22">
        <v>0.4</v>
      </c>
      <c r="E6" s="22"/>
      <c r="F6" s="22">
        <v>0.25</v>
      </c>
      <c r="G6" s="22">
        <v>1</v>
      </c>
      <c r="H6" s="22">
        <v>0.6</v>
      </c>
      <c r="I6" s="22"/>
      <c r="J6" s="22">
        <v>0.25</v>
      </c>
      <c r="K6" s="22"/>
      <c r="L6" s="22">
        <v>1</v>
      </c>
      <c r="M6" s="20">
        <f>SUM(C6:L6)</f>
        <v>3.5</v>
      </c>
      <c r="N6" s="22">
        <v>1</v>
      </c>
      <c r="O6" s="20">
        <f>N6*M6</f>
        <v>3.5</v>
      </c>
      <c r="P6" s="22">
        <v>1</v>
      </c>
      <c r="Q6" s="22">
        <v>0</v>
      </c>
      <c r="R6" s="1"/>
    </row>
    <row r="7" spans="1:18" x14ac:dyDescent="0.2">
      <c r="A7" s="19">
        <f t="shared" si="0"/>
        <v>3</v>
      </c>
      <c r="B7" s="21" t="s">
        <v>46</v>
      </c>
      <c r="C7" s="22"/>
      <c r="D7" s="22">
        <v>0.4</v>
      </c>
      <c r="E7" s="22"/>
      <c r="F7" s="22">
        <v>0.25</v>
      </c>
      <c r="G7" s="22">
        <v>1</v>
      </c>
      <c r="H7" s="22">
        <v>0.6</v>
      </c>
      <c r="I7" s="22"/>
      <c r="J7" s="22">
        <v>0.9</v>
      </c>
      <c r="K7" s="22"/>
      <c r="L7" s="22">
        <v>1</v>
      </c>
      <c r="M7" s="20">
        <f>SUM(C7:L7)</f>
        <v>4.1500000000000004</v>
      </c>
      <c r="N7" s="22">
        <v>1</v>
      </c>
      <c r="O7" s="20">
        <f>N7*M7</f>
        <v>4.1500000000000004</v>
      </c>
      <c r="P7" s="22">
        <v>1</v>
      </c>
      <c r="Q7" s="22">
        <v>0</v>
      </c>
      <c r="R7" s="1"/>
    </row>
    <row r="8" spans="1:18" x14ac:dyDescent="0.2">
      <c r="A8" s="19">
        <f t="shared" si="0"/>
        <v>4</v>
      </c>
      <c r="B8" s="21" t="s">
        <v>47</v>
      </c>
      <c r="C8" s="22"/>
      <c r="D8" s="22"/>
      <c r="E8" s="22"/>
      <c r="F8" s="22"/>
      <c r="G8" s="22"/>
      <c r="H8" s="22"/>
      <c r="I8" s="22">
        <v>2.25</v>
      </c>
      <c r="J8" s="22"/>
      <c r="K8" s="22"/>
      <c r="L8" s="22"/>
      <c r="M8" s="20">
        <f>SUM(C8:L8)</f>
        <v>2.25</v>
      </c>
      <c r="N8" s="22">
        <v>1</v>
      </c>
      <c r="O8" s="20">
        <f>N8*M8</f>
        <v>2.25</v>
      </c>
      <c r="P8" s="22">
        <v>0</v>
      </c>
      <c r="Q8" s="22">
        <v>0</v>
      </c>
      <c r="R8" s="1"/>
    </row>
    <row r="9" spans="1:18" x14ac:dyDescent="0.2">
      <c r="A9" s="19">
        <f t="shared" si="0"/>
        <v>5</v>
      </c>
      <c r="B9" s="21" t="s">
        <v>48</v>
      </c>
      <c r="C9" s="22"/>
      <c r="D9" s="22">
        <v>0.1</v>
      </c>
      <c r="E9" s="22"/>
      <c r="F9" s="22">
        <v>0.25</v>
      </c>
      <c r="G9" s="22">
        <v>1</v>
      </c>
      <c r="H9" s="22">
        <v>0.6</v>
      </c>
      <c r="I9" s="22"/>
      <c r="J9" s="22">
        <v>0.25</v>
      </c>
      <c r="K9" s="22"/>
      <c r="L9" s="22">
        <v>4</v>
      </c>
      <c r="M9" s="20">
        <f>SUM(C9:L9)</f>
        <v>6.2</v>
      </c>
      <c r="N9" s="22">
        <v>1</v>
      </c>
      <c r="O9" s="20">
        <f>N9*M9</f>
        <v>6.2</v>
      </c>
      <c r="P9" s="22">
        <v>1</v>
      </c>
      <c r="Q9" s="22">
        <v>0</v>
      </c>
      <c r="R9" s="1"/>
    </row>
    <row r="10" spans="1:18" x14ac:dyDescent="0.2">
      <c r="A10" s="19">
        <f t="shared" si="0"/>
        <v>6</v>
      </c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0"/>
      <c r="N10" s="22"/>
      <c r="O10" s="20"/>
      <c r="P10" s="22"/>
      <c r="Q10" s="22"/>
      <c r="R10" s="1"/>
    </row>
    <row r="11" spans="1:18" x14ac:dyDescent="0.2">
      <c r="A11" s="19">
        <f t="shared" si="0"/>
        <v>7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0"/>
      <c r="N11" s="22"/>
      <c r="O11" s="20"/>
      <c r="P11" s="22"/>
      <c r="Q11" s="22"/>
      <c r="R11" s="1"/>
    </row>
    <row r="12" spans="1:18" x14ac:dyDescent="0.2">
      <c r="A12" s="19">
        <f t="shared" si="0"/>
        <v>8</v>
      </c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0"/>
      <c r="N12" s="22"/>
      <c r="O12" s="20"/>
      <c r="P12" s="22"/>
      <c r="Q12" s="22"/>
      <c r="R12" s="1"/>
    </row>
    <row r="13" spans="1:18" x14ac:dyDescent="0.2">
      <c r="A13" s="19">
        <f t="shared" si="0"/>
        <v>9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0"/>
      <c r="N13" s="22"/>
      <c r="O13" s="20"/>
      <c r="P13" s="22"/>
      <c r="Q13" s="22"/>
      <c r="R13" s="1"/>
    </row>
    <row r="14" spans="1:18" x14ac:dyDescent="0.2">
      <c r="A14" s="19">
        <f t="shared" si="0"/>
        <v>10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0"/>
      <c r="N14" s="22"/>
      <c r="O14" s="20"/>
      <c r="P14" s="22"/>
      <c r="Q14" s="22"/>
      <c r="R14" s="1"/>
    </row>
    <row r="15" spans="1:18" x14ac:dyDescent="0.2">
      <c r="A15" s="19">
        <f t="shared" si="0"/>
        <v>11</v>
      </c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0"/>
      <c r="N15" s="22"/>
      <c r="O15" s="20"/>
      <c r="P15" s="22"/>
      <c r="Q15" s="22"/>
      <c r="R15" s="1"/>
    </row>
    <row r="16" spans="1:18" x14ac:dyDescent="0.2">
      <c r="A16" s="19">
        <f t="shared" si="0"/>
        <v>12</v>
      </c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0"/>
      <c r="N16" s="22"/>
      <c r="O16" s="20"/>
      <c r="P16" s="22"/>
      <c r="Q16" s="22"/>
      <c r="R16" s="1"/>
    </row>
    <row r="17" spans="1:18" x14ac:dyDescent="0.2">
      <c r="A17" s="19">
        <f t="shared" si="0"/>
        <v>13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0"/>
      <c r="N17" s="22"/>
      <c r="O17" s="20"/>
      <c r="P17" s="22"/>
      <c r="Q17" s="22"/>
      <c r="R17" s="1"/>
    </row>
    <row r="18" spans="1:18" x14ac:dyDescent="0.2">
      <c r="A18" s="19">
        <f t="shared" si="0"/>
        <v>14</v>
      </c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0"/>
      <c r="N18" s="22"/>
      <c r="O18" s="20"/>
      <c r="P18" s="22"/>
      <c r="Q18" s="22"/>
      <c r="R18" s="1"/>
    </row>
    <row r="19" spans="1:18" x14ac:dyDescent="0.2">
      <c r="A19" s="19">
        <f t="shared" si="0"/>
        <v>15</v>
      </c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0"/>
      <c r="N19" s="22"/>
      <c r="O19" s="20"/>
      <c r="P19" s="22"/>
      <c r="Q19" s="22"/>
      <c r="R19" s="1"/>
    </row>
    <row r="20" spans="1:18" x14ac:dyDescent="0.2">
      <c r="A20" s="19">
        <f t="shared" si="0"/>
        <v>16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0"/>
      <c r="N20" s="22"/>
      <c r="O20" s="20"/>
      <c r="P20" s="22"/>
      <c r="Q20" s="22"/>
      <c r="R20" s="1"/>
    </row>
    <row r="21" spans="1:18" x14ac:dyDescent="0.2">
      <c r="A21" s="19">
        <f t="shared" si="0"/>
        <v>17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0"/>
      <c r="N21" s="22"/>
      <c r="O21" s="20"/>
      <c r="P21" s="22"/>
      <c r="Q21" s="22"/>
      <c r="R21" s="1"/>
    </row>
    <row r="22" spans="1:18" x14ac:dyDescent="0.2">
      <c r="A22" s="19">
        <f t="shared" si="0"/>
        <v>18</v>
      </c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0"/>
      <c r="N22" s="22"/>
      <c r="O22" s="20"/>
      <c r="P22" s="22"/>
      <c r="Q22" s="22"/>
      <c r="R22" s="1"/>
    </row>
    <row r="23" spans="1:18" x14ac:dyDescent="0.2">
      <c r="A23" s="19">
        <f t="shared" si="0"/>
        <v>19</v>
      </c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0"/>
      <c r="N23" s="22"/>
      <c r="O23" s="20"/>
      <c r="P23" s="22"/>
      <c r="Q23" s="22"/>
      <c r="R23" s="1"/>
    </row>
    <row r="24" spans="1:18" x14ac:dyDescent="0.2">
      <c r="A24" s="19">
        <f t="shared" si="0"/>
        <v>20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0"/>
      <c r="N24" s="22"/>
      <c r="O24" s="20"/>
      <c r="P24" s="22"/>
      <c r="Q24" s="22"/>
      <c r="R24" s="1"/>
    </row>
    <row r="25" spans="1:18" x14ac:dyDescent="0.2">
      <c r="A25" s="19">
        <f t="shared" si="0"/>
        <v>21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0"/>
      <c r="N25" s="22"/>
      <c r="O25" s="20"/>
      <c r="P25" s="22"/>
      <c r="Q25" s="22"/>
      <c r="R25" s="1"/>
    </row>
    <row r="26" spans="1:18" x14ac:dyDescent="0.2">
      <c r="A26" s="19">
        <f t="shared" si="0"/>
        <v>22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0"/>
      <c r="N26" s="22"/>
      <c r="O26" s="20"/>
      <c r="P26" s="22"/>
      <c r="Q26" s="22"/>
      <c r="R26" s="1"/>
    </row>
    <row r="27" spans="1:18" x14ac:dyDescent="0.2">
      <c r="A27" s="19">
        <f t="shared" si="0"/>
        <v>23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0"/>
      <c r="N27" s="22"/>
      <c r="O27" s="20"/>
      <c r="P27" s="22"/>
      <c r="Q27" s="22"/>
      <c r="R27" s="1"/>
    </row>
    <row r="28" spans="1:18" x14ac:dyDescent="0.2">
      <c r="A28" s="19">
        <f t="shared" si="0"/>
        <v>24</v>
      </c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0"/>
      <c r="N28" s="22"/>
      <c r="O28" s="20"/>
      <c r="P28" s="22"/>
      <c r="Q28" s="22"/>
      <c r="R28" s="1"/>
    </row>
    <row r="29" spans="1:18" x14ac:dyDescent="0.2">
      <c r="A29" s="19">
        <f t="shared" si="0"/>
        <v>25</v>
      </c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0"/>
      <c r="N29" s="22"/>
      <c r="O29" s="20"/>
      <c r="P29" s="22"/>
      <c r="Q29" s="22"/>
      <c r="R29" s="1"/>
    </row>
    <row r="30" spans="1:18" x14ac:dyDescent="0.2">
      <c r="A30" s="19">
        <f t="shared" si="0"/>
        <v>26</v>
      </c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0"/>
      <c r="N30" s="22"/>
      <c r="O30" s="20"/>
      <c r="P30" s="22"/>
      <c r="Q30" s="22"/>
      <c r="R30" s="1"/>
    </row>
    <row r="31" spans="1:18" x14ac:dyDescent="0.2">
      <c r="A31" s="19">
        <f t="shared" si="0"/>
        <v>27</v>
      </c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0"/>
      <c r="N31" s="22"/>
      <c r="O31" s="20"/>
      <c r="P31" s="22"/>
      <c r="Q31" s="22"/>
      <c r="R31" s="1"/>
    </row>
    <row r="32" spans="1:18" x14ac:dyDescent="0.2">
      <c r="A32" s="19">
        <f t="shared" si="0"/>
        <v>28</v>
      </c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0"/>
      <c r="N32" s="22"/>
      <c r="O32" s="20"/>
      <c r="P32" s="22"/>
      <c r="Q32" s="22"/>
      <c r="R32" s="1"/>
    </row>
    <row r="33" spans="1:18" x14ac:dyDescent="0.2">
      <c r="A33" s="19">
        <f t="shared" si="0"/>
        <v>29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0"/>
      <c r="N33" s="22"/>
      <c r="O33" s="20"/>
      <c r="P33" s="22"/>
      <c r="Q33" s="22"/>
      <c r="R33" s="1"/>
    </row>
    <row r="34" spans="1:18" x14ac:dyDescent="0.2">
      <c r="A34" s="19">
        <f t="shared" si="0"/>
        <v>30</v>
      </c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0"/>
      <c r="N34" s="22"/>
      <c r="O34" s="20"/>
      <c r="P34" s="22"/>
      <c r="Q34" s="22"/>
      <c r="R34" s="1"/>
    </row>
    <row r="35" spans="1:18" x14ac:dyDescent="0.2"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9">
        <f>SUM(N5:N34)</f>
        <v>5</v>
      </c>
      <c r="O35" s="9">
        <f>SUM(O5:O34)</f>
        <v>20.3</v>
      </c>
      <c r="P35" s="9">
        <f>SUM(P5:P34)</f>
        <v>4</v>
      </c>
      <c r="Q35" s="4"/>
      <c r="R35" s="1"/>
    </row>
    <row r="36" spans="1:18" x14ac:dyDescent="0.2"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" t="s">
        <v>49</v>
      </c>
      <c r="O36" s="9" t="s">
        <v>50</v>
      </c>
      <c r="P36" s="9" t="s">
        <v>51</v>
      </c>
      <c r="Q36" s="4"/>
      <c r="R36" s="1"/>
    </row>
    <row r="37" spans="1:18" x14ac:dyDescent="0.2"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1"/>
    </row>
    <row r="38" spans="1:18" x14ac:dyDescent="0.2">
      <c r="B38" s="3" t="s">
        <v>52</v>
      </c>
      <c r="C38" s="2" t="s">
        <v>53</v>
      </c>
      <c r="D38" s="4"/>
      <c r="E38" s="4"/>
      <c r="F38" s="4"/>
      <c r="G38" s="4"/>
      <c r="H38" s="4"/>
      <c r="I38" s="4"/>
      <c r="J38" s="4"/>
      <c r="K38"/>
      <c r="L38" s="4"/>
      <c r="M38" s="4" t="s">
        <v>54</v>
      </c>
      <c r="N38" s="4"/>
      <c r="O38"/>
      <c r="P38" s="4"/>
      <c r="Q38" s="4"/>
      <c r="R38" s="1"/>
    </row>
    <row r="39" spans="1:18" x14ac:dyDescent="0.2">
      <c r="B39" s="3" t="s">
        <v>55</v>
      </c>
      <c r="C39" s="2" t="s">
        <v>56</v>
      </c>
      <c r="D39" s="4"/>
      <c r="E39" s="4"/>
      <c r="F39" s="4"/>
      <c r="G39" s="4"/>
      <c r="H39" s="4"/>
      <c r="I39" s="4"/>
      <c r="J39" s="4"/>
      <c r="K39"/>
      <c r="L39" s="14" t="s">
        <v>51</v>
      </c>
      <c r="M39" s="9">
        <f>P35</f>
        <v>4</v>
      </c>
      <c r="N39" s="6" t="s">
        <v>57</v>
      </c>
      <c r="O39"/>
      <c r="P39" s="4"/>
      <c r="Q39" s="4"/>
      <c r="R39" s="1"/>
    </row>
    <row r="40" spans="1:18" x14ac:dyDescent="0.2">
      <c r="B40" s="3" t="s">
        <v>58</v>
      </c>
      <c r="C40" s="2" t="s">
        <v>59</v>
      </c>
      <c r="D40" s="4"/>
      <c r="E40" s="4"/>
      <c r="F40" s="4"/>
      <c r="G40" s="4"/>
      <c r="H40" s="4"/>
      <c r="I40" s="4"/>
      <c r="J40" s="4"/>
      <c r="K40"/>
      <c r="L40" s="14" t="s">
        <v>49</v>
      </c>
      <c r="M40" s="9">
        <f>N35</f>
        <v>5</v>
      </c>
      <c r="N40" s="6" t="s">
        <v>60</v>
      </c>
      <c r="O40"/>
      <c r="P40" s="4"/>
      <c r="Q40" s="4"/>
      <c r="R40" s="1"/>
    </row>
    <row r="41" spans="1:18" x14ac:dyDescent="0.2">
      <c r="B41" s="3" t="s">
        <v>61</v>
      </c>
      <c r="C41" s="2" t="s">
        <v>62</v>
      </c>
      <c r="D41" s="4"/>
      <c r="E41" s="4"/>
      <c r="F41" s="4"/>
      <c r="G41" s="4"/>
      <c r="H41" s="4"/>
      <c r="I41" s="4"/>
      <c r="J41" s="4"/>
      <c r="K41"/>
      <c r="L41" s="14" t="s">
        <v>50</v>
      </c>
      <c r="M41" s="9">
        <f>O35</f>
        <v>20.3</v>
      </c>
      <c r="N41" s="6" t="s">
        <v>63</v>
      </c>
      <c r="O41"/>
      <c r="P41" s="4"/>
      <c r="Q41" s="4"/>
      <c r="R41" s="1"/>
    </row>
    <row r="42" spans="1:18" x14ac:dyDescent="0.2">
      <c r="B42" s="3"/>
      <c r="C42" s="2" t="s">
        <v>64</v>
      </c>
      <c r="D42" s="4"/>
      <c r="E42" s="4"/>
      <c r="F42" s="4"/>
      <c r="G42" s="4"/>
      <c r="H42" s="4"/>
      <c r="I42" s="4"/>
      <c r="J42" s="4"/>
      <c r="K42"/>
      <c r="L42" s="14" t="s">
        <v>65</v>
      </c>
      <c r="M42" s="9">
        <f>SUMPRODUCT(N5:N34,P5:P34)</f>
        <v>4</v>
      </c>
      <c r="N42" s="6" t="s">
        <v>66</v>
      </c>
      <c r="O42"/>
      <c r="P42" s="4"/>
      <c r="Q42" s="4"/>
      <c r="R42" s="1"/>
    </row>
    <row r="43" spans="1:18" x14ac:dyDescent="0.2">
      <c r="B43" s="3"/>
      <c r="C43" s="2" t="s">
        <v>67</v>
      </c>
      <c r="D43" s="4"/>
      <c r="E43" s="4"/>
      <c r="F43" s="4"/>
      <c r="G43" s="4"/>
      <c r="H43" s="4"/>
      <c r="I43" s="4"/>
      <c r="J43" s="4"/>
      <c r="K43"/>
      <c r="L43" s="14" t="s">
        <v>68</v>
      </c>
      <c r="M43" s="9">
        <f>M41/M40</f>
        <v>4.0600000000000005</v>
      </c>
      <c r="N43" s="6" t="s">
        <v>69</v>
      </c>
      <c r="O43"/>
      <c r="P43" s="4"/>
      <c r="Q43" s="4"/>
      <c r="R43" s="1"/>
    </row>
    <row r="44" spans="1:18" x14ac:dyDescent="0.2">
      <c r="B44" s="3" t="s">
        <v>70</v>
      </c>
      <c r="C44" s="2" t="s">
        <v>71</v>
      </c>
      <c r="D44" s="4"/>
      <c r="E44" s="4"/>
      <c r="F44" s="4"/>
      <c r="G44" s="4"/>
      <c r="H44" s="4"/>
      <c r="I44" s="4"/>
      <c r="J44" s="4"/>
      <c r="K44"/>
      <c r="L44" s="14" t="s">
        <v>72</v>
      </c>
      <c r="M44" s="15">
        <f>M42-SUMPRODUCT(N5:N34,P5:P34,Q5:Q34)</f>
        <v>4</v>
      </c>
      <c r="N44" s="2" t="s">
        <v>73</v>
      </c>
      <c r="O44"/>
      <c r="P44" s="4"/>
      <c r="Q44" s="4"/>
      <c r="R44" s="1"/>
    </row>
    <row r="45" spans="1:18" x14ac:dyDescent="0.2">
      <c r="B45" s="3"/>
      <c r="C45" s="2" t="s">
        <v>74</v>
      </c>
      <c r="D45" s="4"/>
      <c r="E45" s="4"/>
      <c r="F45" s="4"/>
      <c r="G45" s="4"/>
      <c r="H45" s="4"/>
      <c r="I45" s="4"/>
      <c r="J45" s="4"/>
      <c r="K45"/>
      <c r="L45" s="14" t="s">
        <v>75</v>
      </c>
      <c r="M45" s="9">
        <f>2.35*M42/M41</f>
        <v>0.46305418719211822</v>
      </c>
      <c r="N45" s="6" t="s">
        <v>76</v>
      </c>
      <c r="O45"/>
      <c r="P45" s="4"/>
      <c r="Q45" s="4"/>
      <c r="R45" s="1"/>
    </row>
    <row r="46" spans="1:18" x14ac:dyDescent="0.2">
      <c r="B46" s="3" t="s">
        <v>77</v>
      </c>
      <c r="C46" s="2" t="s">
        <v>78</v>
      </c>
      <c r="D46" s="4"/>
      <c r="E46" s="4"/>
      <c r="F46" s="4"/>
      <c r="G46" s="4"/>
      <c r="H46" s="4"/>
      <c r="I46" s="4"/>
      <c r="J46" s="4"/>
      <c r="K46"/>
      <c r="L46" s="14" t="s">
        <v>79</v>
      </c>
      <c r="M46" s="9">
        <f>M44/M42</f>
        <v>1</v>
      </c>
      <c r="N46" s="6" t="s">
        <v>80</v>
      </c>
      <c r="O46"/>
      <c r="P46" s="4"/>
      <c r="Q46" s="4"/>
      <c r="R46" s="1"/>
    </row>
    <row r="47" spans="1:18" x14ac:dyDescent="0.2">
      <c r="M47"/>
      <c r="N47"/>
      <c r="O47"/>
    </row>
  </sheetData>
  <sheetProtection password="DD09"/>
  <phoneticPr fontId="0" type="noConversion"/>
  <printOptions gridLinesSet="0"/>
  <pageMargins left="0.75" right="0.75" top="1" bottom="1" header="0.5" footer="0.5"/>
  <pageSetup orientation="portrait" horizontalDpi="0" verticalDpi="0" copies="0"/>
  <headerFooter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Stanford DFA Calculator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2007-01-17T20:52:47Z</dcterms:created>
  <dcterms:modified xsi:type="dcterms:W3CDTF">2017-11-28T01:59:45Z</dcterms:modified>
  <cp:category/>
</cp:coreProperties>
</file>