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560" yWindow="3280" windowWidth="31760" windowHeight="20760" activeTab="1"/>
  </bookViews>
  <sheets>
    <sheet name="Worksheet" sheetId="1" r:id="rId1"/>
    <sheet name="Sample" sheetId="2" r:id="rId2"/>
  </sheets>
  <definedNames/>
  <calcPr fullCalcOnLoad="1"/>
</workbook>
</file>

<file path=xl/sharedStrings.xml><?xml version="1.0" encoding="utf-8"?>
<sst xmlns="http://schemas.openxmlformats.org/spreadsheetml/2006/main" count="104" uniqueCount="37">
  <si>
    <t>Shift Length</t>
  </si>
  <si>
    <t>Short Breaks</t>
  </si>
  <si>
    <t>Meal Break</t>
  </si>
  <si>
    <t>Down Time</t>
  </si>
  <si>
    <t>Total Pieces</t>
  </si>
  <si>
    <t>Reject Pieces</t>
  </si>
  <si>
    <t>Production Data</t>
  </si>
  <si>
    <t>Pieces</t>
  </si>
  <si>
    <t>Minutes</t>
  </si>
  <si>
    <t>Breaks @</t>
  </si>
  <si>
    <t>Hours =</t>
  </si>
  <si>
    <t>Minutes Each =</t>
  </si>
  <si>
    <t>Minutes Total</t>
  </si>
  <si>
    <t>Support Variable</t>
  </si>
  <si>
    <t>Calculation</t>
  </si>
  <si>
    <t>Operating Time</t>
  </si>
  <si>
    <t>Good Pieces</t>
  </si>
  <si>
    <t>OEE Factor</t>
  </si>
  <si>
    <t>Performance</t>
  </si>
  <si>
    <t>Quality</t>
  </si>
  <si>
    <t>Overall OEE</t>
  </si>
  <si>
    <t>(Total Pieces / Operation Time) / Ideal Run Rate</t>
  </si>
  <si>
    <t>Good Pieces / Total Pieces</t>
  </si>
  <si>
    <t>Availability x Performance x Quality</t>
  </si>
  <si>
    <t>Result</t>
  </si>
  <si>
    <t>Fill in the highlighted areas with your production data for a single shift. In some cases, you may have to convert units to simplify the calculation. For example, 3600 PPH (Pieces per Hour) is 60 PPM (Pieces per Minute).</t>
  </si>
  <si>
    <t>World Class</t>
  </si>
  <si>
    <t>Ideal Run Rate</t>
  </si>
  <si>
    <t>PPM (Pieces Per Minute)</t>
  </si>
  <si>
    <t>Availability</t>
  </si>
  <si>
    <t>Planned 
Production Time</t>
  </si>
  <si>
    <t>Total Pieces - Reject Pieces</t>
  </si>
  <si>
    <t>Planned Production Time - Down Time</t>
  </si>
  <si>
    <t>Shift Length - Breaks</t>
  </si>
  <si>
    <t>My OEE%</t>
  </si>
  <si>
    <t>World Class Overall OEE for discrete manufacturing plants is generally considered to be 85% or better. Studies indicate that the average Overall OEE score for discrete manufacturing plants is approximately 60%.</t>
  </si>
  <si>
    <t>Operating Time / Planned Production Time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</si>
</sst>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2"/>
      <color indexed="17"/>
      <name val="Aptos Narrow"/>
      <family val="2"/>
    </font>
    <font>
      <sz val="12"/>
      <color indexed="20"/>
      <name val="Aptos Narrow"/>
      <family val="2"/>
    </font>
    <font>
      <sz val="12"/>
      <color indexed="60"/>
      <name val="Aptos Narrow"/>
      <family val="2"/>
    </font>
    <font>
      <sz val="12"/>
      <color indexed="62"/>
      <name val="Aptos Narrow"/>
      <family val="2"/>
    </font>
    <font>
      <b/>
      <sz val="12"/>
      <color indexed="63"/>
      <name val="Aptos Narrow"/>
      <family val="2"/>
    </font>
    <font>
      <b/>
      <sz val="12"/>
      <color indexed="52"/>
      <name val="Aptos Narrow"/>
      <family val="2"/>
    </font>
    <font>
      <sz val="12"/>
      <color indexed="52"/>
      <name val="Aptos Narrow"/>
      <family val="2"/>
    </font>
    <font>
      <b/>
      <sz val="12"/>
      <color indexed="9"/>
      <name val="Aptos Narrow"/>
      <family val="2"/>
    </font>
    <font>
      <sz val="12"/>
      <color indexed="10"/>
      <name val="Aptos Narrow"/>
      <family val="2"/>
    </font>
    <font>
      <i/>
      <sz val="12"/>
      <color indexed="23"/>
      <name val="Aptos Narrow"/>
      <family val="2"/>
    </font>
    <font>
      <b/>
      <sz val="12"/>
      <color indexed="8"/>
      <name val="Aptos Narrow"/>
      <family val="2"/>
    </font>
    <font>
      <sz val="12"/>
      <color indexed="9"/>
      <name val="Aptos Narrow"/>
      <family val="2"/>
    </font>
    <font>
      <sz val="12"/>
      <color indexed="8"/>
      <name val="Aptos Narrow"/>
      <family val="2"/>
    </font>
    <font>
      <sz val="12"/>
      <color theme="1"/>
      <name val="Aptos Narrow"/>
      <family val="2"/>
    </font>
    <font>
      <sz val="12"/>
      <color theme="0"/>
      <name val="Aptos Narrow"/>
      <family val="2"/>
    </font>
    <font>
      <sz val="12"/>
      <color rgb="FF9C0006"/>
      <name val="Aptos Narrow"/>
      <family val="2"/>
    </font>
    <font>
      <b/>
      <sz val="12"/>
      <color rgb="FFFA7D00"/>
      <name val="Aptos Narrow"/>
      <family val="2"/>
    </font>
    <font>
      <b/>
      <sz val="12"/>
      <color theme="0"/>
      <name val="Aptos Narrow"/>
      <family val="2"/>
    </font>
    <font>
      <i/>
      <sz val="12"/>
      <color rgb="FF7F7F7F"/>
      <name val="Aptos Narrow"/>
      <family val="2"/>
    </font>
    <font>
      <sz val="12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2"/>
      <color rgb="FF3F3F76"/>
      <name val="Aptos Narrow"/>
      <family val="2"/>
    </font>
    <font>
      <sz val="12"/>
      <color rgb="FFFA7D00"/>
      <name val="Aptos Narrow"/>
      <family val="2"/>
    </font>
    <font>
      <sz val="12"/>
      <color rgb="FF9C5700"/>
      <name val="Aptos Narrow"/>
      <family val="2"/>
    </font>
    <font>
      <b/>
      <sz val="12"/>
      <color rgb="FF3F3F3F"/>
      <name val="Aptos Narrow"/>
      <family val="2"/>
    </font>
    <font>
      <sz val="18"/>
      <color theme="3"/>
      <name val="Aptos Display"/>
      <family val="2"/>
    </font>
    <font>
      <b/>
      <sz val="12"/>
      <color theme="1"/>
      <name val="Aptos Narrow"/>
      <family val="2"/>
    </font>
    <font>
      <sz val="12"/>
      <color rgb="FFFF0000"/>
      <name val="Aptos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wrapText="1"/>
    </xf>
    <xf numFmtId="10" fontId="0" fillId="0" borderId="0" xfId="0" applyNumberFormat="1" applyAlignment="1">
      <alignment/>
    </xf>
    <xf numFmtId="0" fontId="0" fillId="33" borderId="0" xfId="0" applyFill="1" applyAlignment="1" applyProtection="1">
      <alignment/>
      <protection locked="0"/>
    </xf>
    <xf numFmtId="3" fontId="0" fillId="33" borderId="0" xfId="0" applyNumberFormat="1" applyFill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3" fillId="34" borderId="0" xfId="0" applyFont="1" applyFill="1" applyAlignment="1" applyProtection="1">
      <alignment/>
      <protection locked="0"/>
    </xf>
    <xf numFmtId="0" fontId="2" fillId="34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34" borderId="0" xfId="0" applyFont="1" applyFill="1" applyAlignment="1" applyProtection="1">
      <alignment horizontal="right"/>
      <protection locked="0"/>
    </xf>
    <xf numFmtId="0" fontId="4" fillId="0" borderId="0" xfId="0" applyFont="1" applyAlignment="1" applyProtection="1">
      <alignment wrapText="1"/>
      <protection locked="0"/>
    </xf>
    <xf numFmtId="0" fontId="3" fillId="34" borderId="0" xfId="0" applyFont="1" applyFill="1" applyAlignment="1" applyProtection="1">
      <alignment wrapText="1"/>
      <protection locked="0"/>
    </xf>
    <xf numFmtId="0" fontId="3" fillId="34" borderId="0" xfId="0" applyFont="1" applyFill="1" applyAlignment="1" applyProtection="1">
      <alignment horizontal="center" wrapText="1"/>
      <protection locked="0"/>
    </xf>
    <xf numFmtId="10" fontId="0" fillId="0" borderId="0" xfId="0" applyNumberFormat="1" applyAlignment="1" applyProtection="1">
      <alignment/>
      <protection locked="0"/>
    </xf>
    <xf numFmtId="10" fontId="4" fillId="0" borderId="0" xfId="0" applyNumberFormat="1" applyFon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showGridLines="0" zoomScalePageLayoutView="0" workbookViewId="0" topLeftCell="A1">
      <selection activeCell="B5" sqref="B5"/>
    </sheetView>
  </sheetViews>
  <sheetFormatPr defaultColWidth="11.421875" defaultRowHeight="12.75"/>
  <cols>
    <col min="1" max="1" width="19.00390625" style="0" customWidth="1"/>
    <col min="2" max="4" width="8.8515625" style="0" customWidth="1"/>
    <col min="5" max="5" width="14.140625" style="0" customWidth="1"/>
    <col min="6" max="6" width="8.8515625" style="0" customWidth="1"/>
    <col min="7" max="7" width="12.421875" style="0" customWidth="1"/>
    <col min="8" max="16384" width="8.8515625" style="0" customWidth="1"/>
  </cols>
  <sheetData>
    <row r="1" spans="1:7" ht="70.5" customHeight="1">
      <c r="A1" s="18" t="s">
        <v>25</v>
      </c>
      <c r="B1" s="18"/>
      <c r="C1" s="18"/>
      <c r="D1" s="18"/>
      <c r="E1" s="18"/>
      <c r="F1" s="18"/>
      <c r="G1" s="18"/>
    </row>
    <row r="2" spans="1:7" ht="12.75">
      <c r="A2" s="6"/>
      <c r="B2" s="6"/>
      <c r="C2" s="6"/>
      <c r="D2" s="6"/>
      <c r="E2" s="6"/>
      <c r="F2" s="6"/>
      <c r="G2" s="6"/>
    </row>
    <row r="3" spans="1:7" ht="12.75">
      <c r="A3" s="6"/>
      <c r="B3" s="6"/>
      <c r="C3" s="6"/>
      <c r="D3" s="6"/>
      <c r="E3" s="6"/>
      <c r="F3" s="6"/>
      <c r="G3" s="6"/>
    </row>
    <row r="4" spans="1:7" ht="12.75">
      <c r="A4" s="7" t="s">
        <v>6</v>
      </c>
      <c r="B4" s="8"/>
      <c r="C4" s="8"/>
      <c r="D4" s="8"/>
      <c r="E4" s="8"/>
      <c r="F4" s="8"/>
      <c r="G4" s="8"/>
    </row>
    <row r="5" spans="1:7" ht="12.75">
      <c r="A5" s="9" t="s">
        <v>0</v>
      </c>
      <c r="B5" s="3"/>
      <c r="C5" s="6" t="s">
        <v>10</v>
      </c>
      <c r="D5" s="17">
        <f>+B5*60</f>
        <v>0</v>
      </c>
      <c r="E5" s="6" t="s">
        <v>8</v>
      </c>
      <c r="F5" s="6"/>
      <c r="G5" s="6"/>
    </row>
    <row r="6" spans="1:7" ht="12.75">
      <c r="A6" s="9" t="s">
        <v>1</v>
      </c>
      <c r="B6" s="3"/>
      <c r="C6" s="6" t="s">
        <v>9</v>
      </c>
      <c r="D6" s="3"/>
      <c r="E6" s="6" t="s">
        <v>11</v>
      </c>
      <c r="F6" s="16">
        <f>IF(+B6*D6&lt;0,"ERROR",+B6*D6)</f>
        <v>0</v>
      </c>
      <c r="G6" s="6" t="s">
        <v>12</v>
      </c>
    </row>
    <row r="7" spans="1:7" ht="12.75">
      <c r="A7" s="9" t="s">
        <v>2</v>
      </c>
      <c r="B7" s="3"/>
      <c r="C7" s="6" t="s">
        <v>9</v>
      </c>
      <c r="D7" s="3"/>
      <c r="E7" s="6" t="s">
        <v>11</v>
      </c>
      <c r="F7" s="16">
        <f>IF(+B7*D7&lt;0,"ERROR",+B7*D7)</f>
        <v>0</v>
      </c>
      <c r="G7" s="6" t="s">
        <v>12</v>
      </c>
    </row>
    <row r="8" spans="1:7" ht="12.75">
      <c r="A8" s="9" t="s">
        <v>3</v>
      </c>
      <c r="B8" s="3"/>
      <c r="C8" s="6" t="s">
        <v>8</v>
      </c>
      <c r="D8" s="6"/>
      <c r="E8" s="6"/>
      <c r="F8" s="6"/>
      <c r="G8" s="6"/>
    </row>
    <row r="9" spans="1:7" ht="12.75">
      <c r="A9" s="9" t="s">
        <v>27</v>
      </c>
      <c r="B9" s="3"/>
      <c r="C9" s="6" t="s">
        <v>28</v>
      </c>
      <c r="D9" s="6"/>
      <c r="E9" s="6"/>
      <c r="F9" s="6"/>
      <c r="G9" s="6"/>
    </row>
    <row r="10" spans="1:7" ht="12.75">
      <c r="A10" s="9" t="s">
        <v>4</v>
      </c>
      <c r="B10" s="4"/>
      <c r="C10" s="6" t="s">
        <v>7</v>
      </c>
      <c r="D10" s="6"/>
      <c r="E10" s="6"/>
      <c r="F10" s="6"/>
      <c r="G10" s="6"/>
    </row>
    <row r="11" spans="1:7" ht="12.75">
      <c r="A11" s="9" t="s">
        <v>5</v>
      </c>
      <c r="B11" s="4"/>
      <c r="C11" s="6" t="s">
        <v>7</v>
      </c>
      <c r="D11" s="6"/>
      <c r="E11" s="6"/>
      <c r="F11" s="6"/>
      <c r="G11" s="6"/>
    </row>
    <row r="12" spans="1:7" ht="12.75">
      <c r="A12" s="9"/>
      <c r="B12" s="6"/>
      <c r="C12" s="6"/>
      <c r="D12" s="6"/>
      <c r="E12" s="6"/>
      <c r="F12" s="6"/>
      <c r="G12" s="6"/>
    </row>
    <row r="13" spans="1:7" ht="12.75">
      <c r="A13" s="9"/>
      <c r="B13" s="6"/>
      <c r="C13" s="6"/>
      <c r="D13" s="6"/>
      <c r="E13" s="6"/>
      <c r="F13" s="6"/>
      <c r="G13" s="6"/>
    </row>
    <row r="14" spans="1:7" ht="12.75">
      <c r="A14" s="7" t="s">
        <v>13</v>
      </c>
      <c r="B14" s="7" t="s">
        <v>14</v>
      </c>
      <c r="C14" s="7"/>
      <c r="D14" s="7"/>
      <c r="E14" s="7"/>
      <c r="F14" s="10" t="s">
        <v>24</v>
      </c>
      <c r="G14" s="7"/>
    </row>
    <row r="15" spans="1:7" ht="26.25" customHeight="1">
      <c r="A15" s="11" t="s">
        <v>30</v>
      </c>
      <c r="B15" s="6" t="s">
        <v>33</v>
      </c>
      <c r="C15" s="6"/>
      <c r="D15" s="6"/>
      <c r="E15" s="6"/>
      <c r="F15" s="16">
        <f>IF(+$D$5-$F$6-$F$7&lt;0,"ERROR",+$D$5-$F$6-$F$7)</f>
        <v>0</v>
      </c>
      <c r="G15" s="6" t="s">
        <v>8</v>
      </c>
    </row>
    <row r="16" spans="1:7" ht="12.75">
      <c r="A16" s="9" t="s">
        <v>15</v>
      </c>
      <c r="B16" s="6" t="s">
        <v>32</v>
      </c>
      <c r="C16" s="6"/>
      <c r="D16" s="6"/>
      <c r="E16" s="6"/>
      <c r="F16" s="16">
        <f>IF($F$15-$B$8&lt;0,"ERROR",$F$15-$B$8)</f>
        <v>0</v>
      </c>
      <c r="G16" s="6" t="s">
        <v>8</v>
      </c>
    </row>
    <row r="17" spans="1:7" ht="12.75">
      <c r="A17" s="9" t="s">
        <v>16</v>
      </c>
      <c r="B17" s="6" t="s">
        <v>31</v>
      </c>
      <c r="C17" s="6"/>
      <c r="D17" s="6"/>
      <c r="E17" s="6"/>
      <c r="F17" s="16">
        <f>IF(+$B$10-$B$11&lt;0,"ERROR",$B$10-$B$11)</f>
        <v>0</v>
      </c>
      <c r="G17" s="6" t="s">
        <v>7</v>
      </c>
    </row>
    <row r="18" spans="1:7" ht="12.75">
      <c r="A18" s="9"/>
      <c r="B18" s="6"/>
      <c r="C18" s="6"/>
      <c r="D18" s="6"/>
      <c r="E18" s="6"/>
      <c r="F18" s="6"/>
      <c r="G18" s="6"/>
    </row>
    <row r="19" spans="1:7" ht="12.75">
      <c r="A19" s="9"/>
      <c r="B19" s="6"/>
      <c r="C19" s="6"/>
      <c r="D19" s="6"/>
      <c r="E19" s="6"/>
      <c r="F19" s="6"/>
      <c r="G19" s="6"/>
    </row>
    <row r="20" spans="1:7" ht="12.75">
      <c r="A20" s="7" t="s">
        <v>17</v>
      </c>
      <c r="B20" s="7" t="s">
        <v>14</v>
      </c>
      <c r="C20" s="7"/>
      <c r="D20" s="7"/>
      <c r="E20" s="7"/>
      <c r="F20" s="10" t="s">
        <v>34</v>
      </c>
      <c r="G20" s="7"/>
    </row>
    <row r="21" spans="1:7" ht="12.75">
      <c r="A21" s="9" t="s">
        <v>29</v>
      </c>
      <c r="B21" s="6" t="s">
        <v>36</v>
      </c>
      <c r="C21" s="6"/>
      <c r="D21" s="6"/>
      <c r="E21" s="6"/>
      <c r="F21" s="15">
        <f>IF($F$15=0,"",IF(($F$16/$F$15)&gt;1,1,$F$16/$F$15))</f>
      </c>
      <c r="G21" s="6"/>
    </row>
    <row r="22" spans="1:9" ht="12.75">
      <c r="A22" s="9" t="s">
        <v>18</v>
      </c>
      <c r="B22" s="6" t="s">
        <v>21</v>
      </c>
      <c r="C22" s="6"/>
      <c r="D22" s="6"/>
      <c r="E22" s="6"/>
      <c r="F22" s="15">
        <f>IF(B9=0,"",IF($F$16=0,"",IF(($B$10/$F$16/$B$9)&gt;1,1,($B$10/$F$16/$B$9))))</f>
      </c>
      <c r="G22" s="6"/>
      <c r="I22" s="2"/>
    </row>
    <row r="23" spans="1:7" ht="12.75">
      <c r="A23" s="9" t="s">
        <v>19</v>
      </c>
      <c r="B23" s="6" t="s">
        <v>22</v>
      </c>
      <c r="C23" s="6"/>
      <c r="D23" s="6"/>
      <c r="E23" s="6"/>
      <c r="F23" s="15">
        <f>IF($B$10=0,"",IF((+$F$17/$B$10)&gt;1,1,+$F$17/$B$10))</f>
      </c>
      <c r="G23" s="6"/>
    </row>
    <row r="24" spans="1:7" ht="12.75">
      <c r="A24" s="9" t="s">
        <v>20</v>
      </c>
      <c r="B24" s="6" t="s">
        <v>23</v>
      </c>
      <c r="C24" s="6"/>
      <c r="D24" s="6"/>
      <c r="E24" s="6"/>
      <c r="F24" s="15">
        <f>IF($F$22="","",IF($F$23="","",$F$21*$F$22*$F$23))</f>
      </c>
      <c r="G24" s="6"/>
    </row>
    <row r="25" spans="1:7" ht="12.75">
      <c r="A25" s="9"/>
      <c r="B25" s="6"/>
      <c r="C25" s="6"/>
      <c r="D25" s="6"/>
      <c r="E25" s="6"/>
      <c r="F25" s="6"/>
      <c r="G25" s="6"/>
    </row>
    <row r="26" spans="1:7" ht="12.75">
      <c r="A26" s="9"/>
      <c r="B26" s="6"/>
      <c r="C26" s="6"/>
      <c r="D26" s="6"/>
      <c r="E26" s="6"/>
      <c r="F26" s="6"/>
      <c r="G26" s="6"/>
    </row>
    <row r="27" spans="1:7" s="1" customFormat="1" ht="27.75">
      <c r="A27" s="12" t="s">
        <v>17</v>
      </c>
      <c r="B27" s="13" t="s">
        <v>26</v>
      </c>
      <c r="C27" s="13" t="s">
        <v>34</v>
      </c>
      <c r="D27" s="5"/>
      <c r="E27" s="5"/>
      <c r="F27" s="5"/>
      <c r="G27" s="5"/>
    </row>
    <row r="28" spans="1:7" ht="12.75">
      <c r="A28" s="9" t="s">
        <v>29</v>
      </c>
      <c r="B28" s="14">
        <v>0.9</v>
      </c>
      <c r="C28" s="15">
        <f>+F21</f>
      </c>
      <c r="D28" s="6"/>
      <c r="E28" s="6"/>
      <c r="F28" s="6"/>
      <c r="G28" s="6"/>
    </row>
    <row r="29" spans="1:7" ht="12.75">
      <c r="A29" s="9" t="s">
        <v>18</v>
      </c>
      <c r="B29" s="14">
        <v>0.95</v>
      </c>
      <c r="C29" s="15">
        <f>+F22</f>
      </c>
      <c r="D29" s="6"/>
      <c r="E29" s="6"/>
      <c r="F29" s="6"/>
      <c r="G29" s="6"/>
    </row>
    <row r="30" spans="1:7" ht="12.75">
      <c r="A30" s="9" t="s">
        <v>19</v>
      </c>
      <c r="B30" s="14">
        <v>0.999</v>
      </c>
      <c r="C30" s="15">
        <f>+F23</f>
      </c>
      <c r="D30" s="6"/>
      <c r="E30" s="6"/>
      <c r="F30" s="6"/>
      <c r="G30" s="6"/>
    </row>
    <row r="31" spans="1:7" ht="12.75">
      <c r="A31" s="9" t="s">
        <v>20</v>
      </c>
      <c r="B31" s="14">
        <v>0.85</v>
      </c>
      <c r="C31" s="15">
        <f>+F24</f>
      </c>
      <c r="D31" s="6"/>
      <c r="E31" s="6"/>
      <c r="F31" s="6"/>
      <c r="G31" s="6"/>
    </row>
    <row r="32" spans="1:7" ht="12.75">
      <c r="A32" s="6"/>
      <c r="B32" s="6"/>
      <c r="C32" s="6"/>
      <c r="D32" s="6"/>
      <c r="E32" s="6"/>
      <c r="F32" s="6"/>
      <c r="G32" s="6"/>
    </row>
    <row r="33" spans="1:7" ht="12.75">
      <c r="A33" s="6"/>
      <c r="B33" s="6"/>
      <c r="C33" s="6"/>
      <c r="D33" s="6"/>
      <c r="E33" s="6"/>
      <c r="F33" s="6"/>
      <c r="G33" s="6"/>
    </row>
    <row r="34" spans="1:7" ht="40.5" customHeight="1">
      <c r="A34" s="19" t="s">
        <v>35</v>
      </c>
      <c r="B34" s="18"/>
      <c r="C34" s="18"/>
      <c r="D34" s="18"/>
      <c r="E34" s="18"/>
      <c r="F34" s="18"/>
      <c r="G34" s="18"/>
    </row>
  </sheetData>
  <sheetProtection sheet="1" objects="1" scenarios="1" selectLockedCells="1"/>
  <mergeCells count="2">
    <mergeCell ref="A1:G1"/>
    <mergeCell ref="A34:G34"/>
  </mergeCells>
  <conditionalFormatting sqref="B5:B11 D6:D7">
    <cfRule type="cellIs" priority="1" dxfId="0" operator="lessThan" stopIfTrue="1">
      <formula>0</formula>
    </cfRule>
  </conditionalFormatting>
  <printOptions/>
  <pageMargins left="0.75" right="0.75" top="1.25" bottom="1" header="0.75" footer="0.5"/>
  <pageSetup horizontalDpi="1200" verticalDpi="1200" orientation="portrait"/>
  <headerFooter alignWithMargins="0">
    <oddHeader>&amp;C&amp;"Arial,Bold"&amp;24Calculating OEE Worksheet</oddHeader>
    <oddFooter>&amp;C&amp;8©2002-2005 Vorne Industries Inc., Itasca, IL USA ● (630) 875-3600 ● www.vorne.com ● www.oee.com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showGridLines="0" tabSelected="1" zoomScalePageLayoutView="0" workbookViewId="0" topLeftCell="A1">
      <selection activeCell="A1" sqref="A1:G1"/>
    </sheetView>
  </sheetViews>
  <sheetFormatPr defaultColWidth="11.421875" defaultRowHeight="12.75"/>
  <cols>
    <col min="1" max="1" width="19.00390625" style="0" customWidth="1"/>
    <col min="2" max="4" width="8.8515625" style="0" customWidth="1"/>
    <col min="5" max="5" width="14.140625" style="0" customWidth="1"/>
    <col min="6" max="6" width="8.8515625" style="0" customWidth="1"/>
    <col min="7" max="7" width="12.421875" style="0" customWidth="1"/>
    <col min="8" max="16384" width="8.8515625" style="0" customWidth="1"/>
  </cols>
  <sheetData>
    <row r="1" spans="1:7" ht="70.5" customHeight="1">
      <c r="A1" s="18" t="s">
        <v>25</v>
      </c>
      <c r="B1" s="18"/>
      <c r="C1" s="18"/>
      <c r="D1" s="18"/>
      <c r="E1" s="18"/>
      <c r="F1" s="18"/>
      <c r="G1" s="18"/>
    </row>
    <row r="2" spans="1:7" ht="12.75">
      <c r="A2" s="6"/>
      <c r="B2" s="6"/>
      <c r="C2" s="6"/>
      <c r="D2" s="6"/>
      <c r="E2" s="6"/>
      <c r="F2" s="6"/>
      <c r="G2" s="6"/>
    </row>
    <row r="3" spans="1:7" ht="12.75">
      <c r="A3" s="6"/>
      <c r="B3" s="6"/>
      <c r="C3" s="6"/>
      <c r="D3" s="6"/>
      <c r="E3" s="6"/>
      <c r="F3" s="6"/>
      <c r="G3" s="6"/>
    </row>
    <row r="4" spans="1:7" ht="12.75">
      <c r="A4" s="7" t="s">
        <v>6</v>
      </c>
      <c r="B4" s="8"/>
      <c r="C4" s="8"/>
      <c r="D4" s="8"/>
      <c r="E4" s="8"/>
      <c r="F4" s="8"/>
      <c r="G4" s="8"/>
    </row>
    <row r="5" spans="1:7" ht="12.75">
      <c r="A5" s="9" t="s">
        <v>0</v>
      </c>
      <c r="B5" s="3">
        <v>8</v>
      </c>
      <c r="C5" s="6" t="s">
        <v>10</v>
      </c>
      <c r="D5" s="17">
        <f>+B5*60</f>
        <v>480</v>
      </c>
      <c r="E5" s="6" t="s">
        <v>8</v>
      </c>
      <c r="F5" s="6"/>
      <c r="G5" s="6"/>
    </row>
    <row r="6" spans="1:7" ht="12.75">
      <c r="A6" s="9" t="s">
        <v>1</v>
      </c>
      <c r="B6" s="3">
        <v>2</v>
      </c>
      <c r="C6" s="6" t="s">
        <v>9</v>
      </c>
      <c r="D6" s="3">
        <v>15</v>
      </c>
      <c r="E6" s="6" t="s">
        <v>11</v>
      </c>
      <c r="F6" s="16">
        <f>IF(+B6*D6&lt;0,"ERROR",+B6*D6)</f>
        <v>30</v>
      </c>
      <c r="G6" s="6" t="s">
        <v>12</v>
      </c>
    </row>
    <row r="7" spans="1:7" ht="12.75">
      <c r="A7" s="9" t="s">
        <v>2</v>
      </c>
      <c r="B7" s="3">
        <v>1</v>
      </c>
      <c r="C7" s="6" t="s">
        <v>9</v>
      </c>
      <c r="D7" s="3">
        <v>30</v>
      </c>
      <c r="E7" s="6" t="s">
        <v>11</v>
      </c>
      <c r="F7" s="16">
        <f>IF(+B7*D7&lt;0,"ERROR",+B7*D7)</f>
        <v>30</v>
      </c>
      <c r="G7" s="6" t="s">
        <v>12</v>
      </c>
    </row>
    <row r="8" spans="1:7" ht="12.75">
      <c r="A8" s="9" t="s">
        <v>3</v>
      </c>
      <c r="B8" s="3">
        <v>47</v>
      </c>
      <c r="C8" s="6" t="s">
        <v>8</v>
      </c>
      <c r="D8" s="6"/>
      <c r="E8" s="6"/>
      <c r="F8" s="6"/>
      <c r="G8" s="6"/>
    </row>
    <row r="9" spans="1:7" ht="12.75">
      <c r="A9" s="9" t="s">
        <v>27</v>
      </c>
      <c r="B9" s="3">
        <v>60</v>
      </c>
      <c r="C9" s="6" t="s">
        <v>28</v>
      </c>
      <c r="D9" s="6"/>
      <c r="E9" s="6"/>
      <c r="F9" s="6"/>
      <c r="G9" s="6"/>
    </row>
    <row r="10" spans="1:7" ht="12.75">
      <c r="A10" s="9" t="s">
        <v>4</v>
      </c>
      <c r="B10" s="4">
        <v>19271</v>
      </c>
      <c r="C10" s="6" t="s">
        <v>7</v>
      </c>
      <c r="D10" s="6"/>
      <c r="E10" s="6"/>
      <c r="F10" s="6"/>
      <c r="G10" s="6"/>
    </row>
    <row r="11" spans="1:7" ht="12.75">
      <c r="A11" s="9" t="s">
        <v>5</v>
      </c>
      <c r="B11" s="4">
        <v>423</v>
      </c>
      <c r="C11" s="6" t="s">
        <v>7</v>
      </c>
      <c r="D11" s="6"/>
      <c r="E11" s="6"/>
      <c r="F11" s="6"/>
      <c r="G11" s="6"/>
    </row>
    <row r="12" spans="1:7" ht="12.75">
      <c r="A12" s="9"/>
      <c r="B12" s="6"/>
      <c r="C12" s="6"/>
      <c r="D12" s="6"/>
      <c r="E12" s="6"/>
      <c r="F12" s="6"/>
      <c r="G12" s="6"/>
    </row>
    <row r="13" spans="1:7" ht="12.75">
      <c r="A13" s="9"/>
      <c r="B13" s="6"/>
      <c r="C13" s="6"/>
      <c r="D13" s="6"/>
      <c r="E13" s="6"/>
      <c r="F13" s="6"/>
      <c r="G13" s="6"/>
    </row>
    <row r="14" spans="1:7" ht="12.75">
      <c r="A14" s="7" t="s">
        <v>13</v>
      </c>
      <c r="B14" s="7" t="s">
        <v>14</v>
      </c>
      <c r="C14" s="7"/>
      <c r="D14" s="7"/>
      <c r="E14" s="7"/>
      <c r="F14" s="10" t="s">
        <v>24</v>
      </c>
      <c r="G14" s="7"/>
    </row>
    <row r="15" spans="1:7" ht="26.25" customHeight="1">
      <c r="A15" s="11" t="s">
        <v>30</v>
      </c>
      <c r="B15" s="6" t="s">
        <v>33</v>
      </c>
      <c r="C15" s="6"/>
      <c r="D15" s="6"/>
      <c r="E15" s="6"/>
      <c r="F15" s="16">
        <f>IF(+$D$5-$F$6-$F$7&lt;0,"ERROR",+$D$5-$F$6-$F$7)</f>
        <v>420</v>
      </c>
      <c r="G15" s="6" t="s">
        <v>8</v>
      </c>
    </row>
    <row r="16" spans="1:7" ht="12.75">
      <c r="A16" s="9" t="s">
        <v>15</v>
      </c>
      <c r="B16" s="6" t="s">
        <v>32</v>
      </c>
      <c r="C16" s="6"/>
      <c r="D16" s="6"/>
      <c r="E16" s="6"/>
      <c r="F16" s="16">
        <f>IF($F$15-$B$8&lt;0,"ERROR",$F$15-$B$8)</f>
        <v>373</v>
      </c>
      <c r="G16" s="6" t="s">
        <v>8</v>
      </c>
    </row>
    <row r="17" spans="1:7" ht="12.75">
      <c r="A17" s="9" t="s">
        <v>16</v>
      </c>
      <c r="B17" s="6" t="s">
        <v>31</v>
      </c>
      <c r="C17" s="6"/>
      <c r="D17" s="6"/>
      <c r="E17" s="6"/>
      <c r="F17" s="16">
        <f>IF(+$B$10-$B$11&lt;0,"ERROR",$B$10-$B$11)</f>
        <v>18848</v>
      </c>
      <c r="G17" s="6" t="s">
        <v>7</v>
      </c>
    </row>
    <row r="18" spans="1:7" ht="12.75">
      <c r="A18" s="9"/>
      <c r="B18" s="6"/>
      <c r="C18" s="6"/>
      <c r="D18" s="6"/>
      <c r="E18" s="6"/>
      <c r="F18" s="6"/>
      <c r="G18" s="6"/>
    </row>
    <row r="19" spans="1:7" ht="12.75">
      <c r="A19" s="9"/>
      <c r="B19" s="6"/>
      <c r="C19" s="6"/>
      <c r="D19" s="6"/>
      <c r="E19" s="6"/>
      <c r="F19" s="6"/>
      <c r="G19" s="6"/>
    </row>
    <row r="20" spans="1:7" ht="12.75">
      <c r="A20" s="7" t="s">
        <v>17</v>
      </c>
      <c r="B20" s="7" t="s">
        <v>14</v>
      </c>
      <c r="C20" s="7"/>
      <c r="D20" s="7"/>
      <c r="E20" s="7"/>
      <c r="F20" s="10" t="s">
        <v>34</v>
      </c>
      <c r="G20" s="7"/>
    </row>
    <row r="21" spans="1:7" ht="12.75">
      <c r="A21" s="9" t="s">
        <v>29</v>
      </c>
      <c r="B21" s="6" t="s">
        <v>36</v>
      </c>
      <c r="C21" s="6"/>
      <c r="D21" s="6"/>
      <c r="E21" s="6"/>
      <c r="F21" s="15">
        <f>IF($F$15=0,"",IF(($F$16/$F$15)&gt;1,1,$F$16/$F$15))</f>
        <v>0.888095238095238</v>
      </c>
      <c r="G21" s="6"/>
    </row>
    <row r="22" spans="1:9" ht="12.75">
      <c r="A22" s="9" t="s">
        <v>18</v>
      </c>
      <c r="B22" s="6" t="s">
        <v>21</v>
      </c>
      <c r="C22" s="6"/>
      <c r="D22" s="6"/>
      <c r="E22" s="6"/>
      <c r="F22" s="15">
        <f>IF(B9=0,"",IF($F$16=0,"",IF(($B$10/$F$16/$B$9)&gt;1,1,($B$10/$F$16/$B$9))))</f>
        <v>0.8610813226094727</v>
      </c>
      <c r="G22" s="6"/>
      <c r="I22" s="2"/>
    </row>
    <row r="23" spans="1:7" ht="12.75">
      <c r="A23" s="9" t="s">
        <v>19</v>
      </c>
      <c r="B23" s="6" t="s">
        <v>22</v>
      </c>
      <c r="C23" s="6"/>
      <c r="D23" s="6"/>
      <c r="E23" s="6"/>
      <c r="F23" s="15">
        <f>IF($B$10=0,"",IF((+$F$17/$B$10)&gt;1,1,+$F$17/$B$10))</f>
        <v>0.9780499195682631</v>
      </c>
      <c r="G23" s="6"/>
    </row>
    <row r="24" spans="1:7" ht="12.75">
      <c r="A24" s="9" t="s">
        <v>20</v>
      </c>
      <c r="B24" s="6" t="s">
        <v>23</v>
      </c>
      <c r="C24" s="6"/>
      <c r="D24" s="6"/>
      <c r="E24" s="6"/>
      <c r="F24" s="15">
        <f>IF($F$22="","",IF($F$23="","",$F$21*$F$22*$F$23))</f>
        <v>0.7479365079365078</v>
      </c>
      <c r="G24" s="6"/>
    </row>
    <row r="25" spans="1:7" ht="12.75">
      <c r="A25" s="9"/>
      <c r="B25" s="6"/>
      <c r="C25" s="6"/>
      <c r="D25" s="6"/>
      <c r="E25" s="6"/>
      <c r="F25" s="6"/>
      <c r="G25" s="6"/>
    </row>
    <row r="26" spans="1:7" ht="12.75">
      <c r="A26" s="9"/>
      <c r="B26" s="6"/>
      <c r="C26" s="6"/>
      <c r="D26" s="6"/>
      <c r="E26" s="6"/>
      <c r="F26" s="6"/>
      <c r="G26" s="6"/>
    </row>
    <row r="27" spans="1:7" s="1" customFormat="1" ht="27.75">
      <c r="A27" s="12" t="s">
        <v>17</v>
      </c>
      <c r="B27" s="13" t="s">
        <v>26</v>
      </c>
      <c r="C27" s="13" t="s">
        <v>34</v>
      </c>
      <c r="D27" s="5"/>
      <c r="E27" s="5"/>
      <c r="F27" s="5"/>
      <c r="G27" s="5"/>
    </row>
    <row r="28" spans="1:7" ht="12.75">
      <c r="A28" s="9" t="s">
        <v>29</v>
      </c>
      <c r="B28" s="14">
        <v>0.9</v>
      </c>
      <c r="C28" s="15">
        <f>+F21</f>
        <v>0.888095238095238</v>
      </c>
      <c r="D28" s="6"/>
      <c r="E28" s="6"/>
      <c r="F28" s="6"/>
      <c r="G28" s="6"/>
    </row>
    <row r="29" spans="1:7" ht="12.75">
      <c r="A29" s="9" t="s">
        <v>18</v>
      </c>
      <c r="B29" s="14">
        <v>0.95</v>
      </c>
      <c r="C29" s="15">
        <f>+F22</f>
        <v>0.8610813226094727</v>
      </c>
      <c r="D29" s="6"/>
      <c r="E29" s="6"/>
      <c r="F29" s="6"/>
      <c r="G29" s="6"/>
    </row>
    <row r="30" spans="1:7" ht="12.75">
      <c r="A30" s="9" t="s">
        <v>19</v>
      </c>
      <c r="B30" s="14">
        <v>0.999</v>
      </c>
      <c r="C30" s="15">
        <f>+F23</f>
        <v>0.9780499195682631</v>
      </c>
      <c r="D30" s="6"/>
      <c r="E30" s="6"/>
      <c r="F30" s="6"/>
      <c r="G30" s="6"/>
    </row>
    <row r="31" spans="1:7" ht="12.75">
      <c r="A31" s="9" t="s">
        <v>20</v>
      </c>
      <c r="B31" s="14">
        <v>0.85</v>
      </c>
      <c r="C31" s="15">
        <f>+F24</f>
        <v>0.7479365079365078</v>
      </c>
      <c r="D31" s="6"/>
      <c r="E31" s="6"/>
      <c r="F31" s="6"/>
      <c r="G31" s="6"/>
    </row>
    <row r="32" spans="1:7" ht="12.75">
      <c r="A32" s="6"/>
      <c r="B32" s="6"/>
      <c r="C32" s="6"/>
      <c r="D32" s="6"/>
      <c r="E32" s="6"/>
      <c r="F32" s="6"/>
      <c r="G32" s="6"/>
    </row>
    <row r="33" spans="1:7" ht="12.75">
      <c r="A33" s="6"/>
      <c r="B33" s="6"/>
      <c r="C33" s="6"/>
      <c r="D33" s="6"/>
      <c r="E33" s="6"/>
      <c r="F33" s="6"/>
      <c r="G33" s="6"/>
    </row>
    <row r="34" spans="1:7" ht="40.5" customHeight="1">
      <c r="A34" s="19" t="s">
        <v>35</v>
      </c>
      <c r="B34" s="18"/>
      <c r="C34" s="18"/>
      <c r="D34" s="18"/>
      <c r="E34" s="18"/>
      <c r="F34" s="18"/>
      <c r="G34" s="18"/>
    </row>
  </sheetData>
  <sheetProtection sheet="1" objects="1" scenarios="1" selectLockedCells="1"/>
  <mergeCells count="2">
    <mergeCell ref="A1:G1"/>
    <mergeCell ref="A34:G34"/>
  </mergeCells>
  <conditionalFormatting sqref="B5:B11 D6:D7">
    <cfRule type="cellIs" priority="1" dxfId="0" operator="lessThan" stopIfTrue="1">
      <formula>0</formula>
    </cfRule>
  </conditionalFormatting>
  <printOptions/>
  <pageMargins left="0.75" right="0.75" top="1.25" bottom="1" header="0.75" footer="0.5"/>
  <pageSetup orientation="portrait"/>
  <headerFooter alignWithMargins="0">
    <oddHeader>&amp;C&amp;"Arial,Bold"&amp;24Calculating OEE Worksheet</oddHeader>
    <oddFooter>&amp;C&amp;8©2002-2005 Vorne Industries Inc., Itasca, IL USA ● (630) 875-3600 ● www.vorne.com ● www.oee.com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VOrne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Norman Vorne</dc:creator>
  <cp:keywords/>
  <dc:description/>
  <cp:lastModifiedBy>Gary Freiberg</cp:lastModifiedBy>
  <cp:lastPrinted>2005-02-09T01:01:18Z</cp:lastPrinted>
  <dcterms:created xsi:type="dcterms:W3CDTF">2005-02-08T17:18:59Z</dcterms:created>
  <dcterms:modified xsi:type="dcterms:W3CDTF">2024-05-16T12:08:32Z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-1525200733</vt:i4>
  </property>
  <property fmtid="{D5CDD505-2E9C-101B-9397-08002B2CF9AE}" pid="3" name="_EmailSubject">
    <vt:lpwstr>Calculating OEE Spreadsheet</vt:lpwstr>
  </property>
  <property fmtid="{D5CDD505-2E9C-101B-9397-08002B2CF9AE}" pid="4" name="_AuthorEmail">
    <vt:lpwstr>AGorny@vorne.com</vt:lpwstr>
  </property>
  <property fmtid="{D5CDD505-2E9C-101B-9397-08002B2CF9AE}" pid="5" name="_AuthorEmailDisplayName">
    <vt:lpwstr>Andrew Gorny</vt:lpwstr>
  </property>
  <property fmtid="{D5CDD505-2E9C-101B-9397-08002B2CF9AE}" pid="6" name="_PreviousAdHocReviewCycleID">
    <vt:i4>835145853</vt:i4>
  </property>
  <property fmtid="{D5CDD505-2E9C-101B-9397-08002B2CF9AE}" pid="7" name="_ReviewingToolsShownOnce">
    <vt:lpwstr/>
  </property>
</Properties>
</file>